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2019-2022'!$C$3:$AT$81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21" i="268" l="1"/>
  <c r="AS33" i="268" s="1"/>
  <c r="AS23" i="268"/>
  <c r="AS31" i="268"/>
  <c r="AT30" i="268"/>
  <c r="AT29" i="268"/>
  <c r="AT25" i="268"/>
  <c r="AT24" i="268"/>
  <c r="AT31" i="268" s="1"/>
  <c r="AT22" i="268"/>
  <c r="AT20" i="268"/>
  <c r="AT19" i="268"/>
  <c r="AT16" i="268"/>
  <c r="AT15" i="268"/>
  <c r="AT11" i="268"/>
  <c r="AT10" i="268"/>
  <c r="AT21" i="268" l="1"/>
  <c r="AR31" i="268"/>
  <c r="AT23" i="268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AT12" i="268"/>
  <c r="AT13" i="268"/>
  <c r="AT14" i="268"/>
  <c r="AT17" i="268"/>
  <c r="AT18" i="268"/>
  <c r="AN23" i="268"/>
  <c r="AM21" i="268"/>
  <c r="AM23" i="268"/>
  <c r="AM31" i="268"/>
  <c r="AT26" i="268"/>
  <c r="AT27" i="268"/>
  <c r="AT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R33" i="268" l="1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G33" i="268" l="1"/>
  <c r="AH33" i="268"/>
  <c r="AF33" i="268"/>
  <c r="AE31" i="268"/>
  <c r="AE23" i="268"/>
  <c r="AE21" i="268"/>
  <c r="AT33" i="268" l="1"/>
  <c r="AE33" i="268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C33" i="267" s="1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HG33" i="267" l="1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<sst xmlns="http://schemas.openxmlformats.org/spreadsheetml/2006/main" count="407" uniqueCount="89">
  <si>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</si>
  <si>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</si>
  <si>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</si>
  <si>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</si>
  <si>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</si>
  <si>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</si>
  <si>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</si>
  <si>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</si>
  <si>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</si>
  <si>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</si>
  <si>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</si>
  <si>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</si>
  <si>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</si>
  <si>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</si>
  <si>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</si>
  <si>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</si>
  <si>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</si>
  <si>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</si>
  <si>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</si>
  <si>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</si>
  <si>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</si>
  <si>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</si>
  <si>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</si>
  <si>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</si>
  <si>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</si>
  <si>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</si>
  <si>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</si>
  <si>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</si>
  <si>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</si>
  <si>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</si>
  <si>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</si>
  <si>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</si>
  <si>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</si>
  <si>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</si>
  <si>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</si>
  <si>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</si>
  <si>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</si>
  <si>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</si>
  <si>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</si>
  <si>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</si>
  <si>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</si>
  <si>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</si>
  <si>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</si>
  <si>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</si>
  <si>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</si>
  <si>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</si>
  <si>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</si>
  <si>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</si>
  <si>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</si>
  <si>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</si>
  <si>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</si>
  <si>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</si>
  <si>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</si>
  <si>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</si>
  <si>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</si>
  <si>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</si>
  <si>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</si>
  <si>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</si>
  <si>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</si>
  <si>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</si>
  <si>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</si>
  <si>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</si>
  <si>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</si>
  <si>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</si>
  <si>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</si>
  <si>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</si>
  <si>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</si>
  <si>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</si>
  <si>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</si>
  <si>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</si>
  <si>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</si>
  <si>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</si>
  <si>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</si>
  <si>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</si>
  <si>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</si>
  <si>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</si>
  <si>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</si>
  <si>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</si>
  <si>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</si>
  <si>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</si>
  <si>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</si>
  <si>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</si>
  <si>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</si>
  <si>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</si>
  <si>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</si>
  <si>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</si>
  <si>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</si>
  <si>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MAYO 2022</t>
  </si>
  <si>
    <t>DIFERENCIA  MAY22- ABR22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</si>
</sst>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96512"/>
        <c:axId val="82498304"/>
      </c:areaChart>
      <c:catAx>
        <c:axId val="824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24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9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824965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531456"/>
        <c:axId val="82532992"/>
        <c:axId val="0"/>
      </c:bar3DChart>
      <c:dateAx>
        <c:axId val="82531456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2532992"/>
        <c:crosses val="autoZero"/>
        <c:auto val="1"/>
        <c:lblOffset val="100"/>
        <c:baseTimeUnit val="months"/>
      </c:dateAx>
      <c:valAx>
        <c:axId val="82532992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2531456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6224"/>
        <c:axId val="94837760"/>
      </c:areaChart>
      <c:catAx>
        <c:axId val="94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8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3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8362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012109907841413"/>
          <c:y val="2.3840323038573766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GAS 2019-2022'!$AH$1:$AS$1</c:f>
              <c:numCache>
                <c:formatCode>mmm\-yy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' GAS 2019-2022'!$AH$33:$AS$33</c:f>
              <c:numCache>
                <c:formatCode>#,##0</c:formatCode>
                <c:ptCount val="12"/>
                <c:pt idx="0">
                  <c:v>1068128.4027200001</c:v>
                </c:pt>
                <c:pt idx="1">
                  <c:v>823834.10490645119</c:v>
                </c:pt>
                <c:pt idx="2">
                  <c:v>850929.25434516149</c:v>
                </c:pt>
                <c:pt idx="3">
                  <c:v>1273570.5606000002</c:v>
                </c:pt>
                <c:pt idx="4">
                  <c:v>1367318.6092000001</c:v>
                </c:pt>
                <c:pt idx="5">
                  <c:v>1428097.6161999998</c:v>
                </c:pt>
                <c:pt idx="6">
                  <c:v>1366833.5268389999</c:v>
                </c:pt>
                <c:pt idx="7">
                  <c:v>1356402.0822000001</c:v>
                </c:pt>
                <c:pt idx="8">
                  <c:v>1344504.6221000003</c:v>
                </c:pt>
                <c:pt idx="9">
                  <c:v>1259914.1981354838</c:v>
                </c:pt>
                <c:pt idx="10">
                  <c:v>1291170.9444000002</c:v>
                </c:pt>
                <c:pt idx="11">
                  <c:v>1410361.6443193546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661696"/>
        <c:axId val="97663232"/>
        <c:axId val="0"/>
      </c:bar3DChart>
      <c:dateAx>
        <c:axId val="97661696"/>
        <c:scaling>
          <c:orientation val="minMax"/>
          <c:max val="44682"/>
          <c:min val="44348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663232"/>
        <c:crosses val="autoZero"/>
        <c:auto val="1"/>
        <c:lblOffset val="100"/>
        <c:baseTimeUnit val="months"/>
      </c:dateAx>
      <c:valAx>
        <c:axId val="97663232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661696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xmlns="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xmlns="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xmlns="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xmlns="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xmlns="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xmlns="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xmlns="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xmlns="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692897</xdr:colOff>
      <xdr:row>35</xdr:row>
      <xdr:rowOff>46692</xdr:rowOff>
    </xdr:from>
    <xdr:to>
      <xdr:col>41</xdr:col>
      <xdr:colOff>625769</xdr:colOff>
      <xdr:row>75</xdr:row>
      <xdr:rowOff>101361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xmlns="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100" customFormat="1" ht="20.25" customHeight="1" x14ac:dyDescent="0.35">
      <c r="A4" s="40" t="s">
        <v>74</v>
      </c>
      <c r="B4" s="40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s="99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11" customFormat="1" ht="17.45" customHeight="1" x14ac:dyDescent="0.25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">
      <c r="C8" s="107"/>
      <c r="D8" s="108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6">
        <v>2014</v>
      </c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>
        <v>2015</v>
      </c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9">
        <v>2016</v>
      </c>
      <c r="HG8" s="110"/>
      <c r="HH8" s="111">
        <v>2017</v>
      </c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2">
        <v>2018</v>
      </c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4"/>
      <c r="IF8" s="115">
        <v>2019</v>
      </c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7"/>
      <c r="IR8" s="115">
        <v>2020</v>
      </c>
      <c r="IS8" s="116"/>
      <c r="IT8" s="116"/>
      <c r="IU8" s="117"/>
    </row>
    <row r="9" spans="1:256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25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25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25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25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25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">
      <c r="A25" s="65"/>
      <c r="B25" s="66"/>
      <c r="C25" s="105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Top="1" thickBot="1" x14ac:dyDescent="0.3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25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25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2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2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2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2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2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2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2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2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2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2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2">
      <c r="C50" s="9"/>
    </row>
    <row r="51" spans="3:70" x14ac:dyDescent="0.2">
      <c r="C51" s="9"/>
    </row>
    <row r="52" spans="3:70" x14ac:dyDescent="0.2">
      <c r="C52" s="9"/>
    </row>
    <row r="53" spans="3:70" x14ac:dyDescent="0.2">
      <c r="C53" s="9"/>
    </row>
    <row r="54" spans="3:70" x14ac:dyDescent="0.2">
      <c r="C54" s="9"/>
    </row>
    <row r="55" spans="3:70" x14ac:dyDescent="0.2">
      <c r="C55" s="9"/>
    </row>
    <row r="56" spans="3:70" x14ac:dyDescent="0.2">
      <c r="C56" s="9"/>
    </row>
    <row r="57" spans="3:70" x14ac:dyDescent="0.2">
      <c r="C57" s="9"/>
    </row>
    <row r="58" spans="3:70" x14ac:dyDescent="0.2">
      <c r="C58" s="9"/>
    </row>
    <row r="59" spans="3:70" x14ac:dyDescent="0.2">
      <c r="C59" s="9"/>
    </row>
    <row r="60" spans="3:70" x14ac:dyDescent="0.2">
      <c r="C60" s="9"/>
    </row>
    <row r="61" spans="3:70" x14ac:dyDescent="0.2">
      <c r="C61" s="9"/>
    </row>
    <row r="62" spans="3:70" x14ac:dyDescent="0.2">
      <c r="C62" s="9"/>
    </row>
    <row r="63" spans="3:70" x14ac:dyDescent="0.2">
      <c r="BO63" s="18"/>
    </row>
    <row r="64" spans="3:70" x14ac:dyDescent="0.2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2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2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2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2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2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2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2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2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2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2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2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2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2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2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2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2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2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2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2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2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2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2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2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2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2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2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90"/>
  <sheetViews>
    <sheetView showGridLines="0" tabSelected="1" view="pageBreakPreview" topLeftCell="C1" zoomScale="85" zoomScaleNormal="60" zoomScaleSheetLayoutView="85" workbookViewId="0">
      <pane xSplit="6" ySplit="9" topLeftCell="AG34" activePane="bottomRight" state="frozen"/>
      <selection activeCell="C1" sqref="C1"/>
      <selection pane="topRight" activeCell="I1" sqref="I1"/>
      <selection pane="bottomLeft" activeCell="C10" sqref="C10"/>
      <selection pane="bottomRight" activeCell="AE1" sqref="AE1:AF1048576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32" width="17.5703125" style="1" hidden="1" customWidth="1"/>
    <col min="33" max="45" width="17.5703125" style="1" customWidth="1"/>
    <col min="46" max="46" width="21.5703125" style="1" customWidth="1"/>
    <col min="47" max="16384" width="15.42578125" style="1"/>
  </cols>
  <sheetData>
    <row r="1" spans="1:46" x14ac:dyDescent="0.2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</row>
    <row r="3" spans="1:46" s="97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4" spans="1:46" s="98" customFormat="1" ht="20.25" customHeight="1" x14ac:dyDescent="0.35">
      <c r="A4" s="40" t="s">
        <v>74</v>
      </c>
      <c r="B4" s="40"/>
      <c r="C4" s="103" t="s">
        <v>87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</row>
    <row r="5" spans="1:46" s="97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</row>
    <row r="6" spans="1:46" s="11" customFormat="1" ht="7.9" customHeight="1" x14ac:dyDescent="0.25">
      <c r="A6" s="31"/>
      <c r="B6" s="31"/>
      <c r="C6" s="31"/>
      <c r="D6" s="32"/>
    </row>
    <row r="7" spans="1:46" s="11" customFormat="1" ht="14.25" customHeight="1" x14ac:dyDescent="0.25">
      <c r="C7" s="36"/>
      <c r="D7" s="33"/>
    </row>
    <row r="8" spans="1:46" s="11" customFormat="1" ht="27" customHeight="1" thickBot="1" x14ac:dyDescent="0.3">
      <c r="C8" s="107"/>
      <c r="D8" s="108"/>
      <c r="E8" s="115">
        <v>2019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5">
        <v>2020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5">
        <v>2021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>
        <v>2022</v>
      </c>
      <c r="AP8" s="116"/>
      <c r="AQ8" s="116"/>
      <c r="AR8" s="116"/>
      <c r="AS8" s="117"/>
    </row>
    <row r="9" spans="1:46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7" t="s">
        <v>63</v>
      </c>
      <c r="AN9" s="87" t="s">
        <v>64</v>
      </c>
      <c r="AO9" s="86" t="s">
        <v>53</v>
      </c>
      <c r="AP9" s="102" t="s">
        <v>54</v>
      </c>
      <c r="AQ9" s="102" t="s">
        <v>55</v>
      </c>
      <c r="AR9" s="102" t="s">
        <v>56</v>
      </c>
      <c r="AS9" s="102" t="s">
        <v>57</v>
      </c>
      <c r="AT9" s="102" t="s">
        <v>88</v>
      </c>
    </row>
    <row r="10" spans="1:46" s="13" customFormat="1" ht="20.25" customHeight="1" thickTop="1" x14ac:dyDescent="0.25">
      <c r="A10" s="47" t="s">
        <v>66</v>
      </c>
      <c r="B10" s="48" t="s">
        <v>30</v>
      </c>
      <c r="C10" s="30" t="s">
        <v>86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v>2509.5666999999999</v>
      </c>
      <c r="AN10" s="22">
        <v>2446.9479390000001</v>
      </c>
      <c r="AO10" s="22">
        <v>2563.4288000000001</v>
      </c>
      <c r="AP10" s="22">
        <v>2528.1691000000001</v>
      </c>
      <c r="AQ10" s="22">
        <v>2770.2868709677414</v>
      </c>
      <c r="AR10" s="22">
        <v>2769.9110000000001</v>
      </c>
      <c r="AS10" s="22">
        <v>2805.1975483870965</v>
      </c>
      <c r="AT10" s="22">
        <f>+AS10-AR10</f>
        <v>35.286548387096445</v>
      </c>
    </row>
    <row r="11" spans="1:46" s="13" customFormat="1" ht="15" customHeight="1" x14ac:dyDescent="0.25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v>293.54930000000002</v>
      </c>
      <c r="AN11" s="22">
        <v>470.8451</v>
      </c>
      <c r="AO11" s="22">
        <v>829.54930000000002</v>
      </c>
      <c r="AP11" s="22">
        <v>1099.7257999999999</v>
      </c>
      <c r="AQ11" s="22">
        <v>1085.730870967742</v>
      </c>
      <c r="AR11" s="22">
        <v>1077.0912000000001</v>
      </c>
      <c r="AS11" s="22">
        <v>2394.9471741935481</v>
      </c>
      <c r="AT11" s="22">
        <f>+AS11-AR11</f>
        <v>1317.855974193548</v>
      </c>
    </row>
    <row r="12" spans="1:46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>
        <f t="shared" ref="AT12:AT28" si="0">+AM12-AL12</f>
        <v>0</v>
      </c>
    </row>
    <row r="13" spans="1:46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>
        <f t="shared" si="0"/>
        <v>0</v>
      </c>
    </row>
    <row r="14" spans="1:46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>
        <f t="shared" si="0"/>
        <v>0</v>
      </c>
    </row>
    <row r="15" spans="1:46" s="13" customFormat="1" ht="21.75" customHeight="1" x14ac:dyDescent="0.25">
      <c r="A15" s="49"/>
      <c r="B15" s="50"/>
      <c r="C15" s="30" t="s">
        <v>86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v>368.74700000000001</v>
      </c>
      <c r="AN15" s="22">
        <v>747.55889999999999</v>
      </c>
      <c r="AO15" s="22">
        <v>260.17200000000003</v>
      </c>
      <c r="AP15" s="22">
        <v>227.13669999999999</v>
      </c>
      <c r="AQ15" s="22">
        <v>202.95847419354837</v>
      </c>
      <c r="AR15" s="22">
        <v>1730.4383</v>
      </c>
      <c r="AS15" s="22">
        <v>2187.2323999999999</v>
      </c>
      <c r="AT15" s="22">
        <f>+AS15-AR15</f>
        <v>456.79409999999984</v>
      </c>
    </row>
    <row r="16" spans="1:46" s="13" customFormat="1" ht="18.75" customHeight="1" x14ac:dyDescent="0.25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v>4650.4666999999999</v>
      </c>
      <c r="AN16" s="22">
        <v>4591.3548000000001</v>
      </c>
      <c r="AO16" s="22">
        <v>3932.8065000000001</v>
      </c>
      <c r="AP16" s="22">
        <v>4345.1071000000002</v>
      </c>
      <c r="AQ16" s="22">
        <v>4245.4516129032263</v>
      </c>
      <c r="AR16" s="22">
        <v>4032.0666999999999</v>
      </c>
      <c r="AS16" s="22">
        <v>4208.5161290322585</v>
      </c>
      <c r="AT16" s="22">
        <f>+AS16-AR16</f>
        <v>176.44942903225865</v>
      </c>
    </row>
    <row r="17" spans="1:46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>
        <f t="shared" si="0"/>
        <v>0</v>
      </c>
    </row>
    <row r="18" spans="1:46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>
        <f t="shared" si="0"/>
        <v>0</v>
      </c>
    </row>
    <row r="19" spans="1:46" s="13" customFormat="1" ht="18.75" customHeight="1" x14ac:dyDescent="0.25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v>14482.1333</v>
      </c>
      <c r="AN19" s="22">
        <v>14883.419400000001</v>
      </c>
      <c r="AO19" s="22">
        <v>14832.709699999999</v>
      </c>
      <c r="AP19" s="22">
        <v>14466.607099999999</v>
      </c>
      <c r="AQ19" s="22">
        <v>14324.225806451614</v>
      </c>
      <c r="AR19" s="22">
        <v>14510.966700000001</v>
      </c>
      <c r="AS19" s="22">
        <v>14692.774193548386</v>
      </c>
      <c r="AT19" s="22">
        <f>+AS19-AR19</f>
        <v>181.80749354838554</v>
      </c>
    </row>
    <row r="20" spans="1:46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v>11406.331099999999</v>
      </c>
      <c r="AN20" s="22">
        <v>11918.2101</v>
      </c>
      <c r="AO20" s="22">
        <v>16634.588500000002</v>
      </c>
      <c r="AP20" s="22">
        <v>18495.356500000002</v>
      </c>
      <c r="AQ20" s="22">
        <v>18183.02255806452</v>
      </c>
      <c r="AR20" s="22">
        <v>18050.73</v>
      </c>
      <c r="AS20" s="22">
        <v>16943.234496774192</v>
      </c>
      <c r="AT20" s="22">
        <f>+AS20-AR20</f>
        <v>-1107.4955032258076</v>
      </c>
    </row>
    <row r="21" spans="1:46" s="13" customFormat="1" ht="23.25" customHeight="1" thickTop="1" thickBot="1" x14ac:dyDescent="0.3">
      <c r="B21" s="55"/>
      <c r="C21" s="92" t="s">
        <v>72</v>
      </c>
      <c r="D21" s="56"/>
      <c r="E21" s="58">
        <f t="shared" ref="E21:AS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si="1"/>
        <v>31190.095799999996</v>
      </c>
      <c r="V21" s="58">
        <f t="shared" si="1"/>
        <v>35677.731399999997</v>
      </c>
      <c r="W21" s="58">
        <f t="shared" si="1"/>
        <v>39094.304900000003</v>
      </c>
      <c r="X21" s="58">
        <f t="shared" si="1"/>
        <v>37738.887900000002</v>
      </c>
      <c r="Y21" s="58">
        <f t="shared" si="1"/>
        <v>39379.113400000002</v>
      </c>
      <c r="Z21" s="58">
        <f t="shared" si="1"/>
        <v>38753.825400000002</v>
      </c>
      <c r="AA21" s="58">
        <f t="shared" si="1"/>
        <v>37734.572500000002</v>
      </c>
      <c r="AB21" s="58">
        <f t="shared" si="1"/>
        <v>38777.085400000004</v>
      </c>
      <c r="AC21" s="58">
        <f t="shared" si="1"/>
        <v>36084.2477</v>
      </c>
      <c r="AD21" s="58">
        <f t="shared" si="1"/>
        <v>35394.858099999998</v>
      </c>
      <c r="AE21" s="58">
        <f t="shared" si="1"/>
        <v>33758.834699999999</v>
      </c>
      <c r="AF21" s="58">
        <f t="shared" si="1"/>
        <v>38749.9761</v>
      </c>
      <c r="AG21" s="58">
        <f t="shared" si="1"/>
        <v>36151.811412903226</v>
      </c>
      <c r="AH21" s="58">
        <f t="shared" si="1"/>
        <v>35185.604813333332</v>
      </c>
      <c r="AI21" s="58">
        <f t="shared" si="1"/>
        <v>34844.554199999999</v>
      </c>
      <c r="AJ21" s="58">
        <f t="shared" si="1"/>
        <v>34916.69731935484</v>
      </c>
      <c r="AK21" s="58">
        <f t="shared" si="1"/>
        <v>33789.946100000001</v>
      </c>
      <c r="AL21" s="58">
        <f t="shared" si="1"/>
        <v>33855.194900000002</v>
      </c>
      <c r="AM21" s="58">
        <f t="shared" si="1"/>
        <v>33710.794099999999</v>
      </c>
      <c r="AN21" s="58">
        <f t="shared" si="1"/>
        <v>35058.336238999997</v>
      </c>
      <c r="AO21" s="58">
        <f t="shared" si="1"/>
        <v>39053.254800000002</v>
      </c>
      <c r="AP21" s="58">
        <f t="shared" si="1"/>
        <v>41162.102299999999</v>
      </c>
      <c r="AQ21" s="58">
        <f t="shared" si="1"/>
        <v>40811.676193548396</v>
      </c>
      <c r="AR21" s="58">
        <f t="shared" si="1"/>
        <v>42171.2039</v>
      </c>
      <c r="AS21" s="58">
        <f t="shared" si="1"/>
        <v>43231.901941935481</v>
      </c>
      <c r="AT21" s="58">
        <f>SUM(AT10:AT20)</f>
        <v>1060.6980419354809</v>
      </c>
    </row>
    <row r="22" spans="1:46" s="13" customFormat="1" ht="22.5" customHeight="1" thickTop="1" thickBot="1" x14ac:dyDescent="0.3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101">
        <v>12659.1751</v>
      </c>
      <c r="AN22" s="101">
        <v>12342.3627</v>
      </c>
      <c r="AO22" s="101">
        <v>10126.3506</v>
      </c>
      <c r="AP22" s="101">
        <v>6007.0137999999997</v>
      </c>
      <c r="AQ22" s="101">
        <v>5264.448929032259</v>
      </c>
      <c r="AR22" s="101">
        <v>9893.8510000000006</v>
      </c>
      <c r="AS22" s="101">
        <v>11160.761758064513</v>
      </c>
      <c r="AT22" s="22">
        <f>+AS22-AR22</f>
        <v>1266.9107580645123</v>
      </c>
    </row>
    <row r="23" spans="1:46" s="13" customFormat="1" ht="21.75" customHeight="1" thickTop="1" thickBot="1" x14ac:dyDescent="0.3">
      <c r="B23" s="61"/>
      <c r="C23" s="93" t="s">
        <v>82</v>
      </c>
      <c r="D23" s="62"/>
      <c r="E23" s="64">
        <f t="shared" ref="E23:T23" si="2">SUM(E22)</f>
        <v>7682.4683000000005</v>
      </c>
      <c r="F23" s="64">
        <f t="shared" si="2"/>
        <v>7748.6259</v>
      </c>
      <c r="G23" s="64">
        <f t="shared" si="2"/>
        <v>6677.3166000000001</v>
      </c>
      <c r="H23" s="64">
        <f t="shared" si="2"/>
        <v>6181.0550000000003</v>
      </c>
      <c r="I23" s="64">
        <f t="shared" si="2"/>
        <v>10062.106</v>
      </c>
      <c r="J23" s="64">
        <f t="shared" si="2"/>
        <v>9478.5547999999999</v>
      </c>
      <c r="K23" s="64">
        <f t="shared" si="2"/>
        <v>8980.7790000000005</v>
      </c>
      <c r="L23" s="64">
        <f t="shared" si="2"/>
        <v>8631.2379000000001</v>
      </c>
      <c r="M23" s="64">
        <f t="shared" si="2"/>
        <v>6568</v>
      </c>
      <c r="N23" s="64">
        <f t="shared" si="2"/>
        <v>7236.9241000000002</v>
      </c>
      <c r="O23" s="64">
        <f t="shared" si="2"/>
        <v>7316.3261000000002</v>
      </c>
      <c r="P23" s="64">
        <f t="shared" si="2"/>
        <v>6394.7124000000003</v>
      </c>
      <c r="Q23" s="64">
        <f t="shared" si="2"/>
        <v>5170.7880999999998</v>
      </c>
      <c r="R23" s="64">
        <f t="shared" si="2"/>
        <v>3511.2539999999999</v>
      </c>
      <c r="S23" s="64">
        <f t="shared" si="2"/>
        <v>2596.8310000000001</v>
      </c>
      <c r="T23" s="64">
        <f t="shared" si="2"/>
        <v>1296.2982999999999</v>
      </c>
      <c r="U23" s="64">
        <f t="shared" ref="U23:AB23" si="3">SUM(U22)</f>
        <v>2950.7882</v>
      </c>
      <c r="V23" s="64">
        <f t="shared" si="3"/>
        <v>5805.2752</v>
      </c>
      <c r="W23" s="64">
        <f t="shared" si="3"/>
        <v>5579.0739000000003</v>
      </c>
      <c r="X23" s="64">
        <f t="shared" si="3"/>
        <v>5959.0073000000002</v>
      </c>
      <c r="Y23" s="64">
        <f t="shared" si="3"/>
        <v>5494.0877</v>
      </c>
      <c r="Z23" s="64">
        <f t="shared" si="3"/>
        <v>7278.7938000000004</v>
      </c>
      <c r="AA23" s="64">
        <f t="shared" si="3"/>
        <v>6835.4808000000003</v>
      </c>
      <c r="AB23" s="64">
        <f t="shared" si="3"/>
        <v>6416.8905999999997</v>
      </c>
      <c r="AC23" s="64">
        <f t="shared" ref="AC23:AL23" si="4">SUM(AC22)</f>
        <v>6030.6040000000003</v>
      </c>
      <c r="AD23" s="64">
        <f t="shared" si="4"/>
        <v>8028.1907000000001</v>
      </c>
      <c r="AE23" s="64">
        <f t="shared" si="4"/>
        <v>7062.7179999999998</v>
      </c>
      <c r="AF23" s="64">
        <f t="shared" si="4"/>
        <v>5884.5319</v>
      </c>
      <c r="AG23" s="64">
        <f t="shared" si="4"/>
        <v>9273.8265387096799</v>
      </c>
      <c r="AH23" s="64">
        <f t="shared" si="4"/>
        <v>9322.9263333333329</v>
      </c>
      <c r="AI23" s="64">
        <f>SUM(AI22)</f>
        <v>10426.013248387095</v>
      </c>
      <c r="AJ23" s="64">
        <f t="shared" si="4"/>
        <v>10372.555748387093</v>
      </c>
      <c r="AK23" s="64">
        <f t="shared" si="4"/>
        <v>10571.797699999999</v>
      </c>
      <c r="AL23" s="64">
        <f t="shared" si="4"/>
        <v>11118.1343</v>
      </c>
      <c r="AM23" s="64">
        <f t="shared" ref="AM23:AS23" si="5">SUM(AM22)</f>
        <v>12659.1751</v>
      </c>
      <c r="AN23" s="64">
        <f t="shared" si="5"/>
        <v>12342.3627</v>
      </c>
      <c r="AO23" s="64">
        <f t="shared" si="5"/>
        <v>10126.3506</v>
      </c>
      <c r="AP23" s="64">
        <f t="shared" si="5"/>
        <v>6007.0137999999997</v>
      </c>
      <c r="AQ23" s="64">
        <f t="shared" si="5"/>
        <v>5264.448929032259</v>
      </c>
      <c r="AR23" s="64">
        <f t="shared" si="5"/>
        <v>9893.8510000000006</v>
      </c>
      <c r="AS23" s="64">
        <f t="shared" si="5"/>
        <v>11160.761758064513</v>
      </c>
      <c r="AT23" s="64">
        <f>+AT22</f>
        <v>1266.9107580645123</v>
      </c>
    </row>
    <row r="24" spans="1:46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v>782057.75710000005</v>
      </c>
      <c r="AN24" s="22">
        <v>703596.61129999999</v>
      </c>
      <c r="AO24" s="22">
        <v>649771.32030000002</v>
      </c>
      <c r="AP24" s="22">
        <v>651674.00560000003</v>
      </c>
      <c r="AQ24" s="22">
        <v>623526.84326129023</v>
      </c>
      <c r="AR24" s="22">
        <v>605472.08990000002</v>
      </c>
      <c r="AS24" s="22">
        <v>750627.51945161284</v>
      </c>
      <c r="AT24" s="22">
        <f>+AS24-AR24</f>
        <v>145155.42955161282</v>
      </c>
    </row>
    <row r="25" spans="1:46" s="13" customFormat="1" ht="20.25" customHeight="1" thickTop="1" thickBot="1" x14ac:dyDescent="0.3">
      <c r="A25" s="65"/>
      <c r="B25" s="66"/>
      <c r="C25" s="105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v>403403.28909999999</v>
      </c>
      <c r="AN25" s="22">
        <v>418251.87150000001</v>
      </c>
      <c r="AO25" s="22">
        <v>449951.87390000001</v>
      </c>
      <c r="AP25" s="22">
        <v>440976.30080000003</v>
      </c>
      <c r="AQ25" s="22">
        <v>396021.89277419355</v>
      </c>
      <c r="AR25" s="22">
        <v>436021.73810000002</v>
      </c>
      <c r="AS25" s="22">
        <v>372159.01236129022</v>
      </c>
      <c r="AT25" s="22">
        <f>+AS25-AR25</f>
        <v>-63862.725738709792</v>
      </c>
    </row>
    <row r="26" spans="1:46" s="13" customFormat="1" ht="20.25" hidden="1" customHeight="1" thickTop="1" thickBot="1" x14ac:dyDescent="0.3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>
        <f t="shared" si="0"/>
        <v>0</v>
      </c>
    </row>
    <row r="27" spans="1:46" s="13" customFormat="1" ht="20.25" hidden="1" customHeight="1" thickTop="1" thickBot="1" x14ac:dyDescent="0.3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>
        <f t="shared" si="0"/>
        <v>0</v>
      </c>
    </row>
    <row r="28" spans="1:46" s="13" customFormat="1" ht="20.25" hidden="1" customHeight="1" thickTop="1" thickBot="1" x14ac:dyDescent="0.3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>
        <f t="shared" si="0"/>
        <v>0</v>
      </c>
    </row>
    <row r="29" spans="1:46" s="13" customFormat="1" ht="20.25" customHeight="1" thickTop="1" thickBot="1" x14ac:dyDescent="0.3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v>194478.00839999999</v>
      </c>
      <c r="AN29" s="22">
        <v>197012.4252</v>
      </c>
      <c r="AO29" s="22">
        <v>207493.28260000001</v>
      </c>
      <c r="AP29" s="22">
        <v>201279.6421</v>
      </c>
      <c r="AQ29" s="22">
        <v>190022.65039354836</v>
      </c>
      <c r="AR29" s="22">
        <v>192585.739</v>
      </c>
      <c r="AS29" s="22">
        <v>229094.7699645161</v>
      </c>
      <c r="AT29" s="22">
        <f>+AS29-AR29</f>
        <v>36509.030964516103</v>
      </c>
    </row>
    <row r="30" spans="1:46" s="13" customFormat="1" ht="20.25" customHeight="1" thickTop="1" thickBot="1" x14ac:dyDescent="0.3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v>1788.5924</v>
      </c>
      <c r="AN30" s="22">
        <v>571.91989999999998</v>
      </c>
      <c r="AO30" s="22">
        <v>6</v>
      </c>
      <c r="AP30" s="22">
        <v>3405.5574999999999</v>
      </c>
      <c r="AQ30" s="22">
        <v>4266.6865838709673</v>
      </c>
      <c r="AR30" s="22">
        <v>5026.3225000000002</v>
      </c>
      <c r="AS30" s="22">
        <v>4087.6788419354834</v>
      </c>
      <c r="AT30" s="22">
        <f>+AS30-AR30</f>
        <v>-938.64365806451679</v>
      </c>
    </row>
    <row r="31" spans="1:46" s="13" customFormat="1" ht="23.25" customHeight="1" thickTop="1" thickBot="1" x14ac:dyDescent="0.3">
      <c r="B31" s="70"/>
      <c r="C31" s="94" t="s">
        <v>52</v>
      </c>
      <c r="D31" s="71"/>
      <c r="E31" s="37">
        <f t="shared" ref="E31:R31" si="6">SUM(E24:E30)</f>
        <v>1268967.9424999999</v>
      </c>
      <c r="F31" s="37">
        <f t="shared" si="6"/>
        <v>1216917.8742999998</v>
      </c>
      <c r="G31" s="37">
        <f t="shared" si="6"/>
        <v>1148593.0918000001</v>
      </c>
      <c r="H31" s="37">
        <f t="shared" si="6"/>
        <v>1072980.0314000002</v>
      </c>
      <c r="I31" s="37">
        <f t="shared" si="6"/>
        <v>1035582.2769000002</v>
      </c>
      <c r="J31" s="37">
        <f t="shared" si="6"/>
        <v>1069342.2167</v>
      </c>
      <c r="K31" s="37">
        <f t="shared" si="6"/>
        <v>1287092.5625</v>
      </c>
      <c r="L31" s="37">
        <f t="shared" si="6"/>
        <v>1453667.7590000001</v>
      </c>
      <c r="M31" s="37">
        <f t="shared" si="6"/>
        <v>1502819</v>
      </c>
      <c r="N31" s="37">
        <f t="shared" si="6"/>
        <v>1363260.5220999999</v>
      </c>
      <c r="O31" s="37">
        <f t="shared" si="6"/>
        <v>1366452.6982</v>
      </c>
      <c r="P31" s="37">
        <f t="shared" si="6"/>
        <v>1189500.1118000001</v>
      </c>
      <c r="Q31" s="37">
        <f t="shared" si="6"/>
        <v>1159931.7741</v>
      </c>
      <c r="R31" s="37">
        <f t="shared" si="6"/>
        <v>1204760.4596000002</v>
      </c>
      <c r="S31" s="37">
        <f t="shared" ref="S31:X31" si="7">SUM(S24:S30)</f>
        <v>866263.56599999999</v>
      </c>
      <c r="T31" s="37">
        <f t="shared" si="7"/>
        <v>757330.14939999999</v>
      </c>
      <c r="U31" s="37">
        <f t="shared" si="7"/>
        <v>811774.32869999995</v>
      </c>
      <c r="V31" s="37">
        <f t="shared" si="7"/>
        <v>791291.49400000006</v>
      </c>
      <c r="W31" s="37">
        <f t="shared" si="7"/>
        <v>1301428.1148000001</v>
      </c>
      <c r="X31" s="37">
        <f t="shared" si="7"/>
        <v>1254957.2588</v>
      </c>
      <c r="Y31" s="37">
        <f t="shared" ref="Y31:AE31" si="8">SUM(Y24:Y30)</f>
        <v>1298103.0346000001</v>
      </c>
      <c r="Z31" s="37">
        <f t="shared" si="8"/>
        <v>1208795.7321000001</v>
      </c>
      <c r="AA31" s="37">
        <f t="shared" si="8"/>
        <v>1446184.6390999998</v>
      </c>
      <c r="AB31" s="37">
        <f t="shared" si="8"/>
        <v>1316321.5256000001</v>
      </c>
      <c r="AC31" s="37">
        <f t="shared" si="8"/>
        <v>1107916.8588</v>
      </c>
      <c r="AD31" s="37">
        <f t="shared" si="8"/>
        <v>1128866.6844000001</v>
      </c>
      <c r="AE31" s="37">
        <f t="shared" si="8"/>
        <v>1026923.0386</v>
      </c>
      <c r="AF31" s="37">
        <f t="shared" ref="AF31:AT31" si="9">SUM(AF24:AF30)</f>
        <v>826639.56410000008</v>
      </c>
      <c r="AG31" s="37">
        <f t="shared" si="9"/>
        <v>735439.67606129032</v>
      </c>
      <c r="AH31" s="37">
        <f t="shared" si="9"/>
        <v>1023619.8715733334</v>
      </c>
      <c r="AI31" s="37">
        <f t="shared" si="9"/>
        <v>778563.53745806415</v>
      </c>
      <c r="AJ31" s="37">
        <f t="shared" si="9"/>
        <v>805640.00127741951</v>
      </c>
      <c r="AK31" s="37">
        <f t="shared" si="9"/>
        <v>1229208.8168000001</v>
      </c>
      <c r="AL31" s="37">
        <f t="shared" si="9"/>
        <v>1322345.28</v>
      </c>
      <c r="AM31" s="37">
        <f t="shared" ref="AM31:AS31" si="10">SUM(AM24:AM30)</f>
        <v>1381727.6469999999</v>
      </c>
      <c r="AN31" s="37">
        <f t="shared" si="10"/>
        <v>1319432.8278999999</v>
      </c>
      <c r="AO31" s="37">
        <f t="shared" si="10"/>
        <v>1307222.4768000001</v>
      </c>
      <c r="AP31" s="37">
        <f t="shared" si="10"/>
        <v>1297335.5060000003</v>
      </c>
      <c r="AQ31" s="37">
        <f t="shared" si="10"/>
        <v>1213838.0730129031</v>
      </c>
      <c r="AR31" s="37">
        <f t="shared" si="10"/>
        <v>1239105.8895</v>
      </c>
      <c r="AS31" s="37">
        <f t="shared" si="10"/>
        <v>1355968.9806193546</v>
      </c>
      <c r="AT31" s="37">
        <f t="shared" si="9"/>
        <v>116863.09111935462</v>
      </c>
    </row>
    <row r="32" spans="1:46" s="7" customFormat="1" ht="15.75" customHeight="1" thickTop="1" thickBot="1" x14ac:dyDescent="0.3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46" s="13" customFormat="1" ht="33" thickTop="1" thickBot="1" x14ac:dyDescent="0.3">
      <c r="B33" s="73"/>
      <c r="C33" s="88" t="s">
        <v>79</v>
      </c>
      <c r="D33" s="89"/>
      <c r="E33" s="91">
        <f t="shared" ref="E33:T33" si="11">+SUM(E21,E23,E31)</f>
        <v>1315946.6183</v>
      </c>
      <c r="F33" s="91">
        <f t="shared" si="11"/>
        <v>1264159.3536999999</v>
      </c>
      <c r="G33" s="91">
        <f t="shared" si="11"/>
        <v>1194725.7081000002</v>
      </c>
      <c r="H33" s="91">
        <f t="shared" si="11"/>
        <v>1119085.7702000001</v>
      </c>
      <c r="I33" s="91">
        <f t="shared" si="11"/>
        <v>1085771.4066000001</v>
      </c>
      <c r="J33" s="91">
        <f t="shared" si="11"/>
        <v>1121340.8311999999</v>
      </c>
      <c r="K33" s="91">
        <f t="shared" si="11"/>
        <v>1340583.2341</v>
      </c>
      <c r="L33" s="91">
        <f t="shared" si="11"/>
        <v>1509143.8179000001</v>
      </c>
      <c r="M33" s="91">
        <f t="shared" si="11"/>
        <v>1555961</v>
      </c>
      <c r="N33" s="91">
        <f t="shared" si="11"/>
        <v>1419451.6309</v>
      </c>
      <c r="O33" s="91">
        <f t="shared" si="11"/>
        <v>1418369.9406000001</v>
      </c>
      <c r="P33" s="91">
        <f t="shared" si="11"/>
        <v>1243898.9653</v>
      </c>
      <c r="Q33" s="91">
        <f t="shared" si="11"/>
        <v>1211720.6915</v>
      </c>
      <c r="R33" s="91">
        <f t="shared" si="11"/>
        <v>1249771.2884000002</v>
      </c>
      <c r="S33" s="91">
        <f t="shared" si="11"/>
        <v>903310.04019999993</v>
      </c>
      <c r="T33" s="91">
        <f t="shared" si="11"/>
        <v>790178.82979999995</v>
      </c>
      <c r="U33" s="91">
        <f t="shared" ref="U33:AA33" si="12">+SUM(U21,U23,U31)</f>
        <v>845915.21269999992</v>
      </c>
      <c r="V33" s="91">
        <f t="shared" si="12"/>
        <v>832774.50060000003</v>
      </c>
      <c r="W33" s="91">
        <f t="shared" si="12"/>
        <v>1346101.4936000002</v>
      </c>
      <c r="X33" s="91">
        <f t="shared" si="12"/>
        <v>1298655.1539999999</v>
      </c>
      <c r="Y33" s="91">
        <f t="shared" si="12"/>
        <v>1342976.2357000001</v>
      </c>
      <c r="Z33" s="91">
        <f t="shared" si="12"/>
        <v>1254828.3513000002</v>
      </c>
      <c r="AA33" s="91">
        <f t="shared" si="12"/>
        <v>1490754.6923999998</v>
      </c>
      <c r="AB33" s="91">
        <f t="shared" ref="AB33:AG33" si="13">+SUM(AB21,AB23,AB31)</f>
        <v>1361515.5016000001</v>
      </c>
      <c r="AC33" s="91">
        <f t="shared" si="13"/>
        <v>1150031.7105</v>
      </c>
      <c r="AD33" s="91">
        <f t="shared" si="13"/>
        <v>1172289.7332000001</v>
      </c>
      <c r="AE33" s="91">
        <f t="shared" si="13"/>
        <v>1067744.5913</v>
      </c>
      <c r="AF33" s="91">
        <f t="shared" si="13"/>
        <v>871274.07210000011</v>
      </c>
      <c r="AG33" s="91">
        <f t="shared" si="13"/>
        <v>780865.31401290325</v>
      </c>
      <c r="AH33" s="91">
        <f t="shared" ref="AH33" si="14">+SUM(AH21,AH23,AH31)</f>
        <v>1068128.4027200001</v>
      </c>
      <c r="AI33" s="91">
        <f>+SUM(AI21,AI23,AI31)</f>
        <v>823834.10490645119</v>
      </c>
      <c r="AJ33" s="91">
        <f t="shared" ref="AJ33:AL33" si="15">+SUM(AJ21,AJ23,AJ31)</f>
        <v>850929.25434516149</v>
      </c>
      <c r="AK33" s="91">
        <f t="shared" si="15"/>
        <v>1273570.5606000002</v>
      </c>
      <c r="AL33" s="91">
        <f t="shared" si="15"/>
        <v>1367318.6092000001</v>
      </c>
      <c r="AM33" s="91">
        <f t="shared" ref="AM33" si="16">+SUM(AM21,AM23,AM31)</f>
        <v>1428097.6161999998</v>
      </c>
      <c r="AN33" s="91">
        <f t="shared" ref="AN33:AS33" si="17">+SUM(AN21,AN23,AN31)</f>
        <v>1366833.5268389999</v>
      </c>
      <c r="AO33" s="91">
        <f t="shared" si="17"/>
        <v>1356402.0822000001</v>
      </c>
      <c r="AP33" s="91">
        <f t="shared" si="17"/>
        <v>1344504.6221000003</v>
      </c>
      <c r="AQ33" s="91">
        <f t="shared" si="17"/>
        <v>1259914.1981354838</v>
      </c>
      <c r="AR33" s="91">
        <f t="shared" si="17"/>
        <v>1291170.9444000002</v>
      </c>
      <c r="AS33" s="91">
        <f t="shared" si="17"/>
        <v>1410361.6443193546</v>
      </c>
      <c r="AT33" s="91">
        <f>+AT21+AT23+AT31</f>
        <v>119190.69991935461</v>
      </c>
    </row>
    <row r="34" spans="2:46" ht="26.25" customHeight="1" thickTop="1" x14ac:dyDescent="0.25">
      <c r="C34" s="95"/>
      <c r="D34" s="3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6" ht="16.5" customHeight="1" x14ac:dyDescent="0.25">
      <c r="C35" s="78"/>
      <c r="D35" s="31"/>
      <c r="E35" s="3"/>
      <c r="K35" s="3"/>
      <c r="AT35" s="3"/>
    </row>
    <row r="37" spans="2:46" x14ac:dyDescent="0.2">
      <c r="H37" s="3"/>
    </row>
    <row r="50" spans="3:4" x14ac:dyDescent="0.2">
      <c r="C50" s="9"/>
    </row>
    <row r="51" spans="3:4" x14ac:dyDescent="0.2">
      <c r="C51" s="9"/>
    </row>
    <row r="52" spans="3:4" x14ac:dyDescent="0.2">
      <c r="C52" s="9"/>
    </row>
    <row r="53" spans="3:4" x14ac:dyDescent="0.2">
      <c r="C53" s="9"/>
    </row>
    <row r="54" spans="3:4" x14ac:dyDescent="0.2">
      <c r="C54" s="9"/>
    </row>
    <row r="55" spans="3:4" x14ac:dyDescent="0.2">
      <c r="C55" s="9"/>
    </row>
    <row r="56" spans="3:4" x14ac:dyDescent="0.2">
      <c r="C56" s="9"/>
    </row>
    <row r="57" spans="3:4" x14ac:dyDescent="0.2">
      <c r="C57" s="9"/>
    </row>
    <row r="58" spans="3:4" x14ac:dyDescent="0.2">
      <c r="C58" s="9"/>
    </row>
    <row r="59" spans="3:4" x14ac:dyDescent="0.2">
      <c r="C59" s="9"/>
    </row>
    <row r="60" spans="3:4" x14ac:dyDescent="0.2">
      <c r="C60" s="9"/>
    </row>
    <row r="61" spans="3:4" x14ac:dyDescent="0.2">
      <c r="C61" s="9"/>
    </row>
    <row r="62" spans="3:4" x14ac:dyDescent="0.2">
      <c r="C62" s="9"/>
    </row>
    <row r="64" spans="3:4" x14ac:dyDescent="0.2">
      <c r="C64" s="9"/>
      <c r="D64" s="4"/>
    </row>
    <row r="65" spans="1:4" x14ac:dyDescent="0.2">
      <c r="C65" s="9"/>
      <c r="D65" s="4"/>
    </row>
    <row r="66" spans="1:4" x14ac:dyDescent="0.2">
      <c r="C66" s="9"/>
      <c r="D66" s="4"/>
    </row>
    <row r="67" spans="1:4" x14ac:dyDescent="0.2">
      <c r="C67" s="9"/>
      <c r="D67" s="4"/>
    </row>
    <row r="68" spans="1:4" x14ac:dyDescent="0.2">
      <c r="A68" s="5"/>
      <c r="B68" s="5"/>
      <c r="C68" s="5"/>
      <c r="D68" s="1"/>
    </row>
    <row r="69" spans="1:4" x14ac:dyDescent="0.2">
      <c r="A69" s="5"/>
      <c r="B69" s="5"/>
      <c r="C69" s="5"/>
      <c r="D69" s="1"/>
    </row>
    <row r="70" spans="1:4" x14ac:dyDescent="0.2">
      <c r="A70" s="5"/>
      <c r="B70" s="5"/>
      <c r="C70" s="5"/>
      <c r="D70" s="1"/>
    </row>
    <row r="71" spans="1:4" x14ac:dyDescent="0.2">
      <c r="A71" s="5"/>
      <c r="B71" s="5"/>
      <c r="C71" s="5"/>
      <c r="D71" s="1"/>
    </row>
    <row r="72" spans="1:4" x14ac:dyDescent="0.2">
      <c r="A72" s="5"/>
      <c r="B72" s="5"/>
      <c r="C72" s="5"/>
      <c r="D72" s="1"/>
    </row>
    <row r="73" spans="1:4" x14ac:dyDescent="0.2">
      <c r="A73" s="5"/>
      <c r="B73" s="5"/>
      <c r="C73" s="5"/>
      <c r="D73" s="1"/>
    </row>
    <row r="74" spans="1:4" x14ac:dyDescent="0.2">
      <c r="A74" s="5"/>
      <c r="B74" s="5"/>
      <c r="C74" s="5"/>
      <c r="D74" s="1"/>
    </row>
    <row r="75" spans="1:4" x14ac:dyDescent="0.2">
      <c r="A75" s="5"/>
      <c r="B75" s="5"/>
      <c r="C75" s="5"/>
      <c r="D75" s="1"/>
    </row>
    <row r="76" spans="1:4" x14ac:dyDescent="0.2">
      <c r="A76" s="5"/>
      <c r="B76" s="5"/>
      <c r="C76" s="5"/>
      <c r="D76" s="1"/>
    </row>
    <row r="77" spans="1:4" x14ac:dyDescent="0.2">
      <c r="A77" s="5"/>
      <c r="B77" s="5"/>
      <c r="C77" s="5"/>
      <c r="D77" s="1"/>
    </row>
    <row r="78" spans="1:4" x14ac:dyDescent="0.2">
      <c r="A78" s="5"/>
      <c r="B78" s="5"/>
      <c r="C78" s="5"/>
      <c r="D78" s="1"/>
    </row>
    <row r="79" spans="1:4" x14ac:dyDescent="0.2">
      <c r="A79" s="5"/>
      <c r="B79" s="5"/>
      <c r="C79" s="5"/>
      <c r="D79" s="1"/>
    </row>
    <row r="80" spans="1:4" x14ac:dyDescent="0.2">
      <c r="A80" s="5"/>
      <c r="B80" s="5"/>
      <c r="C80" s="5"/>
      <c r="D80" s="1"/>
    </row>
    <row r="81" spans="1:4" x14ac:dyDescent="0.2">
      <c r="A81" s="5"/>
      <c r="B81" s="5"/>
      <c r="C81" s="5"/>
      <c r="D81" s="1"/>
    </row>
    <row r="82" spans="1:4" x14ac:dyDescent="0.2">
      <c r="A82" s="5"/>
      <c r="B82" s="5"/>
      <c r="C82" s="5"/>
      <c r="D82" s="1"/>
    </row>
    <row r="83" spans="1:4" x14ac:dyDescent="0.2">
      <c r="A83" s="5"/>
      <c r="B83" s="5"/>
      <c r="C83" s="5"/>
      <c r="D83" s="1"/>
    </row>
    <row r="84" spans="1:4" x14ac:dyDescent="0.2">
      <c r="A84" s="5"/>
      <c r="B84" s="5"/>
      <c r="C84" s="5"/>
      <c r="D84" s="1"/>
    </row>
    <row r="85" spans="1:4" x14ac:dyDescent="0.2">
      <c r="A85" s="5"/>
      <c r="B85" s="5"/>
      <c r="C85" s="5"/>
      <c r="D85" s="1"/>
    </row>
    <row r="86" spans="1:4" x14ac:dyDescent="0.2">
      <c r="A86" s="5"/>
      <c r="B86" s="5"/>
      <c r="C86" s="5"/>
      <c r="D86" s="1"/>
    </row>
    <row r="87" spans="1:4" x14ac:dyDescent="0.2">
      <c r="A87" s="5"/>
      <c r="B87" s="5"/>
      <c r="C87" s="5"/>
      <c r="D87" s="1"/>
    </row>
    <row r="88" spans="1:4" x14ac:dyDescent="0.2">
      <c r="A88" s="5"/>
      <c r="B88" s="5"/>
      <c r="C88" s="5"/>
      <c r="D88" s="1"/>
    </row>
    <row r="89" spans="1:4" x14ac:dyDescent="0.2">
      <c r="A89" s="5"/>
      <c r="B89" s="5"/>
      <c r="C89" s="5"/>
      <c r="D89" s="1"/>
    </row>
    <row r="90" spans="1:4" x14ac:dyDescent="0.2">
      <c r="A90" s="5"/>
      <c r="B90" s="5"/>
      <c r="C90" s="5"/>
      <c r="D90" s="1"/>
    </row>
  </sheetData>
  <mergeCells count="9">
    <mergeCell ref="C3:AT3"/>
    <mergeCell ref="C24:C25"/>
    <mergeCell ref="C8:D8"/>
    <mergeCell ref="E8:P8"/>
    <mergeCell ref="Q8:AB8"/>
    <mergeCell ref="C5:AT5"/>
    <mergeCell ref="C4:AT4"/>
    <mergeCell ref="AC8:AN8"/>
    <mergeCell ref="AO8:AS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2022-01-14T03:42:59Z</cp:lastPrinted>
  <dcterms:created xsi:type="dcterms:W3CDTF">1997-07-01T22:48:52Z</dcterms:created>
  <dcterms:modified xsi:type="dcterms:W3CDTF">2022-06-10T20:47:27Z</dcterms:modified>
</cp:coreProperties>
</file>